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1010" windowHeight="12660"/>
  </bookViews>
  <sheets>
    <sheet name="2016" sheetId="6" r:id="rId1"/>
  </sheets>
  <definedNames>
    <definedName name="bookmark0" localSheetId="0">'2016'!$A$65</definedName>
    <definedName name="bookmark1" localSheetId="0">'2016'!$A$68</definedName>
  </definedNames>
  <calcPr calcId="124519" refMode="R1C1"/>
</workbook>
</file>

<file path=xl/calcChain.xml><?xml version="1.0" encoding="utf-8"?>
<calcChain xmlns="http://schemas.openxmlformats.org/spreadsheetml/2006/main">
  <c r="J40" i="6"/>
  <c r="K34"/>
  <c r="K33"/>
  <c r="K32"/>
  <c r="K31"/>
  <c r="K30"/>
  <c r="K29"/>
  <c r="K28"/>
  <c r="K27"/>
  <c r="K26"/>
  <c r="K25"/>
  <c r="K24"/>
  <c r="K23"/>
  <c r="L22"/>
  <c r="K22"/>
  <c r="K21"/>
  <c r="K20"/>
  <c r="K19"/>
  <c r="K18"/>
  <c r="K17"/>
  <c r="K16"/>
  <c r="K15"/>
  <c r="K14"/>
  <c r="L13"/>
  <c r="K13" s="1"/>
  <c r="K12"/>
  <c r="K11"/>
  <c r="K10"/>
  <c r="K9"/>
  <c r="K8"/>
  <c r="K7"/>
  <c r="K6"/>
  <c r="K5"/>
  <c r="L40" l="1"/>
  <c r="K40" s="1"/>
  <c r="F63"/>
  <c r="F62"/>
  <c r="B65"/>
  <c r="F61"/>
  <c r="F59"/>
  <c r="F58"/>
  <c r="F57"/>
</calcChain>
</file>

<file path=xl/sharedStrings.xml><?xml version="1.0" encoding="utf-8"?>
<sst xmlns="http://schemas.openxmlformats.org/spreadsheetml/2006/main" count="74" uniqueCount="67">
  <si>
    <t>Наименование программы / Наименование мероприятия</t>
  </si>
  <si>
    <t>Ожидаемый результат</t>
  </si>
  <si>
    <t>% выполнения</t>
  </si>
  <si>
    <t>Повышение уровня охвата населения культурно-досуговыми мероприятиями</t>
  </si>
  <si>
    <t>Повышение уровня охвата населения клубными формирования</t>
  </si>
  <si>
    <t>Повышение уровня охвата населения клубными формирования детей</t>
  </si>
  <si>
    <t>Повышение уровня охвата населения библиотечными услугами</t>
  </si>
  <si>
    <t>Повышение интереса населения к народному творчеству</t>
  </si>
  <si>
    <t>Увеличение количества дипломантов и лауреатов областных и российских конкурсов</t>
  </si>
  <si>
    <t>Увеличение количества творческих объединений граждан пожилого возраста</t>
  </si>
  <si>
    <t>Примечания</t>
  </si>
  <si>
    <t>%</t>
  </si>
  <si>
    <t>«Масторовань Морот» - мордовский национальный праздник</t>
  </si>
  <si>
    <t>Вахта Памяти- годовщине Победы ударный труд, отличная учёба, высокие результаты</t>
  </si>
  <si>
    <t>сумма</t>
  </si>
  <si>
    <t>Итого</t>
  </si>
  <si>
    <t xml:space="preserve">На основе полученного значения эффективности- реализация Программы признаётся эффективной. </t>
  </si>
  <si>
    <t>Торжественное мероприятие, посвящённое Дню работника сельского хозяйства.</t>
  </si>
  <si>
    <t>«Ёлка для одарённых детей» - новогодняя сказка и конкурс костюмов</t>
  </si>
  <si>
    <t>Акция «Главный Дед Мороз района поздравляет жителей»</t>
  </si>
  <si>
    <t>Областной форум «Экипаж -2020»</t>
  </si>
  <si>
    <t>«Дети в школу собирайтесь» - районный фестиваль школьников (в рамках областной акции «Помоги собраться в школу»)</t>
  </si>
  <si>
    <t>Проведение фестиваля православных хоров "Дорога к храму"</t>
  </si>
  <si>
    <t>Открытие обновлённой доски почёта «Лучшие люди Мелекесского района»</t>
  </si>
  <si>
    <t>Подписка на периодические издания</t>
  </si>
  <si>
    <t>кол-во чел.</t>
  </si>
  <si>
    <r>
      <rPr>
        <b/>
        <sz val="14"/>
        <color theme="1"/>
        <rFont val="Times New Roman"/>
        <family val="1"/>
        <charset val="204"/>
      </rPr>
      <t>УТВЕРЖДАЮ</t>
    </r>
    <r>
      <rPr>
        <sz val="12"/>
        <color theme="1"/>
        <rFont val="Times New Roman"/>
        <family val="1"/>
        <charset val="204"/>
      </rPr>
      <t xml:space="preserve">
Глава администрации
МО «Мелекесский район»
_________И.Н.Мухутдинов
 ____         ________ 20__г.
</t>
    </r>
  </si>
  <si>
    <t>Торжественное мероприятие, посвящённое  Общероссийскому Дню библиотек, , к юбилейным датам великих музыкантов , юбилеи библиотек</t>
  </si>
  <si>
    <t>Торжественное мероприятие, посвящённое Дню работника культуры.</t>
  </si>
  <si>
    <t>«Семья года» - районный конкурс, День Отца</t>
  </si>
  <si>
    <t>«Сабантуй» - районный татарский национальный праздник.</t>
  </si>
  <si>
    <t>«Акатуй» - чувашский национальный праздник.</t>
  </si>
  <si>
    <t xml:space="preserve"> «Плодово-ягодная столица»-фестиваль фруктового урожая</t>
  </si>
  <si>
    <t>Ежегодный региональный фестиваль детского творчества «Твой звёздный час»</t>
  </si>
  <si>
    <t>Мероприятия, посвященные 90-летию Мелекесского района,Итоги десятилетия</t>
  </si>
  <si>
    <t>Слет солдатских матерей, Женский форум</t>
  </si>
  <si>
    <t>Районный литературный фестиваль «Великую Победу нам не забыть»</t>
  </si>
  <si>
    <t>Районный Фестиваль «Играй, гармонь любимая!»</t>
  </si>
  <si>
    <t>Районный Фестиваль национальных культур «Венок дружбы»</t>
  </si>
  <si>
    <t>Районный конкурс «Мелекесская красавица»</t>
  </si>
  <si>
    <t>Районный Фестиваль «Зори над Черемшаном»</t>
  </si>
  <si>
    <t>Фестиваль «Тиинск- Родниковая столица»</t>
  </si>
  <si>
    <t>Районный Фестиваль «Жизнь замечательных семей» , День матери</t>
  </si>
  <si>
    <t>«Мы- вместе!» торжественное мероприятие, посвященное присоединению Крыма к России</t>
  </si>
  <si>
    <t>«Салют Победы» - фестиваль военной патриотической песни,День призывника</t>
  </si>
  <si>
    <t>Дополнительные мероприятия, фестивали и конкурсы, посвящённые знаменательным датам и  освещение  мероприятий в СМИ</t>
  </si>
  <si>
    <t xml:space="preserve">В районе проживает 35307 человек, из них           9000 пенсионеры    8200 детей.              Почти  около половины населения района посещают культурные мероприятия в которых участвуют народные коллективы.Дети активно участвуют в конкурсах ,много лауреатов и дипломантов.   </t>
  </si>
  <si>
    <t>(102+114+102+104+114+103+106)/7=</t>
  </si>
  <si>
    <t>Предусмотрено в бюджете, тыс. руб. на 2016 г.</t>
  </si>
  <si>
    <t>План   2016г.</t>
  </si>
  <si>
    <t>Факт                   2016г</t>
  </si>
  <si>
    <t>Вывод: реализация Муниципальной Программы осуществляется планомерно, в соответствии с планом-графиком реализации муниципальной программы. Программа выполняет свою функуцию в повышении культурно-образовательного уровня населения , расширяет возможности для развития  творческих способностей населения как взрослых , так и детей.</t>
  </si>
  <si>
    <t>Прцент выполнения составляет 106 %</t>
  </si>
  <si>
    <t>Приобретение аппаратуры и костюмов для МКУ "Районный Дом культуры"</t>
  </si>
  <si>
    <t>Районный слет сельской молодежи</t>
  </si>
  <si>
    <r>
      <rPr>
        <b/>
        <sz val="14"/>
        <color theme="1"/>
        <rFont val="Times New Roman"/>
        <family val="1"/>
        <charset val="204"/>
      </rPr>
      <t>УТВЕРЖДАЮ</t>
    </r>
    <r>
      <rPr>
        <sz val="12"/>
        <color theme="1"/>
        <rFont val="Times New Roman"/>
        <family val="1"/>
        <charset val="204"/>
      </rPr>
      <t xml:space="preserve">
Глава администрации
МО «Мелекесский район»
_________И.Н.Мухутдинов
 ____         сентября  2016_г.
</t>
    </r>
  </si>
  <si>
    <r>
      <t>Отчет о реализации муниципальной программы «</t>
    </r>
    <r>
      <rPr>
        <b/>
        <sz val="12"/>
        <color theme="1"/>
        <rFont val="Times New Roman"/>
        <family val="1"/>
        <charset val="204"/>
      </rPr>
      <t>Культура в Мелекесском районе Ульяновской области на 2015-2019 годы</t>
    </r>
    <r>
      <rPr>
        <b/>
        <sz val="12"/>
        <color rgb="FF000000"/>
        <rFont val="Times New Roman"/>
        <family val="1"/>
        <charset val="204"/>
      </rPr>
      <t>» за 9 месяцев 2016г.</t>
    </r>
  </si>
  <si>
    <t xml:space="preserve">Примечания </t>
  </si>
  <si>
    <t>Оценка эффективности муниципальной программы «Культура в Мелекесском районе Ульяновской области на 2015-2019 годы» за 9 месяцев 2016г</t>
  </si>
  <si>
    <t>Начальник отдела культуры, досуга населения, спорта, и делам молодежи</t>
  </si>
  <si>
    <t>А. Ю. Потемкина</t>
  </si>
  <si>
    <t>Приобретение аппаратуры администрациеймуниципального образования «Николочеремшанское сельское поселение» Мелекесского района Ульяновской области</t>
  </si>
  <si>
    <t>Приобретение аппаратуры администрациеймуниципального образования «Новоселкинское сельское поселение» Мелекесского района Ульяновской области</t>
  </si>
  <si>
    <t>Приобретение аппаратуры администрацией муниципального образования «Мулловское городское поселение» Мелекесского района Ульяновской области</t>
  </si>
  <si>
    <t xml:space="preserve">Софинансирование ремонтных работ учреждения культуры администрацией муниципального образования  «Рязановское сельское поселение» </t>
  </si>
  <si>
    <t>Общий объём финансирования Программы с учётом внесённых изменений на 2016год составляет 1712,0 тыс. руб. По результатам 9 месяцев 2016г.израсходовано 722,6 тыс.руб. Осуществлялись мероприятия по обеспечению деятельности Отдела культуры,досуга населения,спорта и делам молодёжи подведомственных ему учреждений. Выше приведён перечень проведённых мероприятий.</t>
  </si>
  <si>
    <t>Освоено средств, тыс. руб.за 9 месяцев 2016г.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</si>
</sst>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5"/>
      <name val="Courier New"/>
      <family val="3"/>
      <charset val="204"/>
    </font>
    <font>
      <sz val="1"/>
      <name val="Courier New"/>
      <family val="3"/>
      <charset val="204"/>
    </font>
    <font>
      <sz val="12"/>
      <color rgb="FF000000"/>
      <name val="Franklin Gothic Medium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Courier New"/>
      <family val="3"/>
      <charset val="204"/>
    </font>
    <font>
      <sz val="1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wrapText="1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1" fontId="1" fillId="2" borderId="1" xfId="0" applyNumberFormat="1" applyFont="1" applyFill="1" applyBorder="1" applyAlignment="1">
      <alignment horizontal="right" vertical="center" wrapText="1"/>
    </xf>
    <xf numFmtId="1" fontId="14" fillId="2" borderId="1" xfId="0" applyNumberFormat="1" applyFont="1" applyFill="1" applyBorder="1" applyAlignment="1">
      <alignment horizontal="right" vertical="center" wrapText="1" indent="1"/>
    </xf>
    <xf numFmtId="9" fontId="14" fillId="2" borderId="2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5" fillId="0" borderId="0" xfId="0" applyFont="1" applyAlignment="1">
      <alignment horizontal="left" wrapText="1" indent="1"/>
    </xf>
    <xf numFmtId="0" fontId="6" fillId="0" borderId="0" xfId="0" applyFont="1"/>
    <xf numFmtId="0" fontId="1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1" fontId="1" fillId="2" borderId="10" xfId="0" applyNumberFormat="1" applyFont="1" applyFill="1" applyBorder="1" applyAlignment="1">
      <alignment horizontal="right" vertical="center" wrapText="1"/>
    </xf>
    <xf numFmtId="1" fontId="14" fillId="2" borderId="10" xfId="0" applyNumberFormat="1" applyFont="1" applyFill="1" applyBorder="1" applyAlignment="1">
      <alignment horizontal="right" vertical="center" wrapText="1" indent="1"/>
    </xf>
    <xf numFmtId="9" fontId="14" fillId="2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2" borderId="10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1" xfId="0" applyFill="1" applyBorder="1"/>
    <xf numFmtId="0" fontId="11" fillId="0" borderId="7" xfId="0" applyFont="1" applyFill="1" applyBorder="1" applyAlignment="1">
      <alignment horizontal="justify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0" fillId="0" borderId="8" xfId="0" applyFill="1" applyBorder="1"/>
    <xf numFmtId="0" fontId="0" fillId="0" borderId="1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justify" vertical="top" wrapText="1"/>
    </xf>
    <xf numFmtId="0" fontId="0" fillId="0" borderId="0" xfId="0" applyFill="1"/>
    <xf numFmtId="0" fontId="1" fillId="0" borderId="1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/>
    <xf numFmtId="0" fontId="6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12" fillId="0" borderId="6" xfId="0" applyFont="1" applyBorder="1" applyAlignment="1">
      <alignment horizontal="center" wrapText="1"/>
    </xf>
    <xf numFmtId="0" fontId="15" fillId="0" borderId="0" xfId="0" applyFont="1" applyAlignment="1">
      <alignment horizontal="justify"/>
    </xf>
    <xf numFmtId="0" fontId="8" fillId="0" borderId="0" xfId="0" applyFont="1" applyAlignment="1"/>
    <xf numFmtId="0" fontId="1" fillId="2" borderId="12" xfId="0" applyFont="1" applyFill="1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1" fillId="2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5" fillId="2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topLeftCell="A63" workbookViewId="0">
      <selection activeCell="H43" sqref="H43:M48"/>
    </sheetView>
  </sheetViews>
  <sheetFormatPr defaultRowHeight="15"/>
  <cols>
    <col min="1" max="1" width="35.85546875" customWidth="1"/>
    <col min="2" max="2" width="6.42578125" customWidth="1"/>
    <col min="3" max="3" width="7.7109375" customWidth="1"/>
    <col min="4" max="4" width="5.42578125" customWidth="1"/>
    <col min="5" max="5" width="7.28515625" customWidth="1"/>
    <col min="6" max="6" width="7.42578125" customWidth="1"/>
    <col min="7" max="7" width="15" customWidth="1"/>
    <col min="8" max="8" width="52.7109375" customWidth="1"/>
    <col min="9" max="9" width="6.42578125" customWidth="1"/>
    <col min="10" max="10" width="7.140625" customWidth="1"/>
    <col min="11" max="11" width="7.28515625" customWidth="1"/>
    <col min="12" max="12" width="7" customWidth="1"/>
    <col min="13" max="13" width="12" customWidth="1"/>
  </cols>
  <sheetData>
    <row r="1" spans="7:14" ht="73.5" customHeight="1">
      <c r="J1" s="47" t="s">
        <v>55</v>
      </c>
      <c r="K1" s="49"/>
      <c r="L1" s="49"/>
      <c r="M1" s="49"/>
    </row>
    <row r="2" spans="7:14" ht="42" customHeight="1" thickBot="1">
      <c r="H2" s="50" t="s">
        <v>56</v>
      </c>
      <c r="I2" s="50"/>
      <c r="J2" s="50"/>
      <c r="K2" s="50"/>
      <c r="L2" s="50"/>
      <c r="M2" s="50"/>
      <c r="N2" s="27"/>
    </row>
    <row r="3" spans="7:14" ht="63.75" customHeight="1">
      <c r="H3" s="53" t="s">
        <v>0</v>
      </c>
      <c r="I3" s="55" t="s">
        <v>48</v>
      </c>
      <c r="J3" s="55"/>
      <c r="K3" s="56" t="s">
        <v>66</v>
      </c>
      <c r="L3" s="56"/>
      <c r="M3" s="57" t="s">
        <v>57</v>
      </c>
    </row>
    <row r="4" spans="7:14" s="7" customFormat="1" ht="16.5" thickBot="1">
      <c r="H4" s="54"/>
      <c r="I4" s="26" t="s">
        <v>11</v>
      </c>
      <c r="J4" s="26" t="s">
        <v>14</v>
      </c>
      <c r="K4" s="26" t="s">
        <v>11</v>
      </c>
      <c r="L4" s="26" t="s">
        <v>14</v>
      </c>
      <c r="M4" s="58"/>
    </row>
    <row r="5" spans="7:14" ht="37.5">
      <c r="H5" s="39" t="s">
        <v>18</v>
      </c>
      <c r="I5" s="31">
        <v>100</v>
      </c>
      <c r="J5" s="40">
        <v>15</v>
      </c>
      <c r="K5" s="31">
        <f>L5*I5/J5</f>
        <v>33.333333333333336</v>
      </c>
      <c r="L5" s="41">
        <v>5</v>
      </c>
      <c r="M5" s="42"/>
    </row>
    <row r="6" spans="7:14" ht="30">
      <c r="G6" s="24"/>
      <c r="H6" s="29" t="s">
        <v>19</v>
      </c>
      <c r="I6" s="30">
        <v>100</v>
      </c>
      <c r="J6" s="28">
        <v>10</v>
      </c>
      <c r="K6" s="31">
        <f t="shared" ref="K6:K40" si="0">L6*I6/J6</f>
        <v>0</v>
      </c>
      <c r="L6" s="32">
        <v>0</v>
      </c>
      <c r="M6" s="43"/>
    </row>
    <row r="7" spans="7:14" ht="45">
      <c r="G7" s="24"/>
      <c r="H7" s="29" t="s">
        <v>27</v>
      </c>
      <c r="I7" s="30">
        <v>100</v>
      </c>
      <c r="J7" s="28">
        <v>4.2</v>
      </c>
      <c r="K7" s="31">
        <f t="shared" si="0"/>
        <v>47.61904761904762</v>
      </c>
      <c r="L7" s="32">
        <v>2</v>
      </c>
      <c r="M7" s="33"/>
    </row>
    <row r="8" spans="7:14" ht="30">
      <c r="H8" s="29" t="s">
        <v>28</v>
      </c>
      <c r="I8" s="30">
        <v>100</v>
      </c>
      <c r="J8" s="28">
        <v>2</v>
      </c>
      <c r="K8" s="31">
        <f t="shared" si="0"/>
        <v>150</v>
      </c>
      <c r="L8" s="32">
        <v>3</v>
      </c>
      <c r="M8" s="33"/>
    </row>
    <row r="9" spans="7:14">
      <c r="H9" s="29" t="s">
        <v>29</v>
      </c>
      <c r="I9" s="30">
        <v>100</v>
      </c>
      <c r="J9" s="28">
        <v>5</v>
      </c>
      <c r="K9" s="31">
        <f t="shared" si="0"/>
        <v>0</v>
      </c>
      <c r="L9" s="32">
        <v>0</v>
      </c>
      <c r="M9" s="33"/>
    </row>
    <row r="10" spans="7:14" ht="30">
      <c r="H10" s="29" t="s">
        <v>44</v>
      </c>
      <c r="I10" s="30">
        <v>100</v>
      </c>
      <c r="J10" s="28">
        <v>5</v>
      </c>
      <c r="K10" s="31">
        <f t="shared" si="0"/>
        <v>0</v>
      </c>
      <c r="L10" s="32">
        <v>0</v>
      </c>
      <c r="M10" s="33"/>
    </row>
    <row r="11" spans="7:14" ht="30">
      <c r="H11" s="29" t="s">
        <v>13</v>
      </c>
      <c r="I11" s="30">
        <v>100</v>
      </c>
      <c r="J11" s="28">
        <v>22</v>
      </c>
      <c r="K11" s="31">
        <f t="shared" si="0"/>
        <v>87.272727272727266</v>
      </c>
      <c r="L11" s="32">
        <v>19.2</v>
      </c>
      <c r="M11" s="43"/>
    </row>
    <row r="12" spans="7:14" ht="30">
      <c r="H12" s="29" t="s">
        <v>12</v>
      </c>
      <c r="I12" s="30">
        <v>100</v>
      </c>
      <c r="J12" s="28">
        <v>5</v>
      </c>
      <c r="K12" s="31">
        <f t="shared" si="0"/>
        <v>100</v>
      </c>
      <c r="L12" s="32">
        <v>5</v>
      </c>
      <c r="M12" s="33"/>
    </row>
    <row r="13" spans="7:14" ht="30">
      <c r="H13" s="29" t="s">
        <v>30</v>
      </c>
      <c r="I13" s="30">
        <v>100</v>
      </c>
      <c r="J13" s="28">
        <v>40</v>
      </c>
      <c r="K13" s="31">
        <f t="shared" si="0"/>
        <v>100</v>
      </c>
      <c r="L13" s="32">
        <f>30+10</f>
        <v>40</v>
      </c>
      <c r="M13" s="33"/>
    </row>
    <row r="14" spans="7:14">
      <c r="H14" s="29" t="s">
        <v>31</v>
      </c>
      <c r="I14" s="30">
        <v>100</v>
      </c>
      <c r="J14" s="28">
        <v>10</v>
      </c>
      <c r="K14" s="31">
        <f t="shared" si="0"/>
        <v>100</v>
      </c>
      <c r="L14" s="32">
        <v>10</v>
      </c>
      <c r="M14" s="33"/>
    </row>
    <row r="15" spans="7:14">
      <c r="H15" s="29" t="s">
        <v>20</v>
      </c>
      <c r="I15" s="30">
        <v>100</v>
      </c>
      <c r="J15" s="28">
        <v>473</v>
      </c>
      <c r="K15" s="31">
        <f t="shared" si="0"/>
        <v>95.644820295983081</v>
      </c>
      <c r="L15" s="32">
        <v>452.4</v>
      </c>
      <c r="M15" s="33"/>
    </row>
    <row r="16" spans="7:14" ht="31.5" customHeight="1">
      <c r="H16" s="29" t="s">
        <v>21</v>
      </c>
      <c r="I16" s="30">
        <v>100</v>
      </c>
      <c r="J16" s="28">
        <v>5</v>
      </c>
      <c r="K16" s="31">
        <f t="shared" si="0"/>
        <v>0</v>
      </c>
      <c r="L16" s="32">
        <v>0</v>
      </c>
      <c r="M16" s="33"/>
    </row>
    <row r="17" spans="8:13" ht="58.5" customHeight="1">
      <c r="H17" s="29" t="s">
        <v>32</v>
      </c>
      <c r="I17" s="30">
        <v>100</v>
      </c>
      <c r="J17" s="28">
        <v>5</v>
      </c>
      <c r="K17" s="31">
        <f t="shared" si="0"/>
        <v>0</v>
      </c>
      <c r="L17" s="28">
        <v>0</v>
      </c>
      <c r="M17" s="34"/>
    </row>
    <row r="18" spans="8:13" ht="30">
      <c r="H18" s="29" t="s">
        <v>33</v>
      </c>
      <c r="I18" s="30">
        <v>100</v>
      </c>
      <c r="J18" s="28">
        <v>3</v>
      </c>
      <c r="K18" s="31">
        <f t="shared" si="0"/>
        <v>0</v>
      </c>
      <c r="L18" s="35">
        <v>0</v>
      </c>
      <c r="M18" s="34"/>
    </row>
    <row r="19" spans="8:13" ht="30">
      <c r="H19" s="29" t="s">
        <v>17</v>
      </c>
      <c r="I19" s="30">
        <v>100</v>
      </c>
      <c r="J19" s="28">
        <v>30</v>
      </c>
      <c r="K19" s="31">
        <f t="shared" si="0"/>
        <v>0</v>
      </c>
      <c r="L19" s="35">
        <v>0</v>
      </c>
      <c r="M19" s="34"/>
    </row>
    <row r="20" spans="8:13" ht="30">
      <c r="H20" s="36" t="s">
        <v>22</v>
      </c>
      <c r="I20" s="30">
        <v>100</v>
      </c>
      <c r="J20" s="28">
        <v>10</v>
      </c>
      <c r="K20" s="31">
        <f t="shared" si="0"/>
        <v>0</v>
      </c>
      <c r="L20" s="35">
        <v>0</v>
      </c>
      <c r="M20" s="34"/>
    </row>
    <row r="21" spans="8:13" ht="30">
      <c r="H21" s="29" t="s">
        <v>23</v>
      </c>
      <c r="I21" s="30">
        <v>100</v>
      </c>
      <c r="J21" s="28">
        <v>24</v>
      </c>
      <c r="K21" s="31">
        <f t="shared" si="0"/>
        <v>0</v>
      </c>
      <c r="L21" s="35">
        <v>0</v>
      </c>
      <c r="M21" s="34"/>
    </row>
    <row r="22" spans="8:13" ht="45">
      <c r="H22" s="37" t="s">
        <v>45</v>
      </c>
      <c r="I22" s="30">
        <v>100</v>
      </c>
      <c r="J22" s="28">
        <v>17.2</v>
      </c>
      <c r="K22" s="31">
        <f t="shared" si="0"/>
        <v>100</v>
      </c>
      <c r="L22" s="35">
        <f>6+6.7+4.5</f>
        <v>17.2</v>
      </c>
      <c r="M22" s="34"/>
    </row>
    <row r="23" spans="8:13" ht="30">
      <c r="H23" s="29" t="s">
        <v>34</v>
      </c>
      <c r="I23" s="30">
        <v>100</v>
      </c>
      <c r="J23" s="28">
        <v>49</v>
      </c>
      <c r="K23" s="31">
        <f t="shared" si="0"/>
        <v>100</v>
      </c>
      <c r="L23" s="35">
        <v>49</v>
      </c>
      <c r="M23" s="34"/>
    </row>
    <row r="24" spans="8:13">
      <c r="H24" s="29" t="s">
        <v>24</v>
      </c>
      <c r="I24" s="30">
        <v>100</v>
      </c>
      <c r="J24" s="28">
        <v>120</v>
      </c>
      <c r="K24" s="31">
        <f t="shared" si="0"/>
        <v>40</v>
      </c>
      <c r="L24" s="35">
        <v>48</v>
      </c>
      <c r="M24" s="34"/>
    </row>
    <row r="25" spans="8:13">
      <c r="H25" s="29" t="s">
        <v>35</v>
      </c>
      <c r="I25" s="30">
        <v>100</v>
      </c>
      <c r="J25" s="28">
        <v>15</v>
      </c>
      <c r="K25" s="31">
        <f t="shared" si="0"/>
        <v>100</v>
      </c>
      <c r="L25" s="35">
        <v>15</v>
      </c>
      <c r="M25" s="34"/>
    </row>
    <row r="26" spans="8:13" ht="30">
      <c r="H26" s="29" t="s">
        <v>36</v>
      </c>
      <c r="I26" s="30">
        <v>100</v>
      </c>
      <c r="J26" s="28">
        <v>3</v>
      </c>
      <c r="K26" s="31">
        <f t="shared" si="0"/>
        <v>100</v>
      </c>
      <c r="L26" s="35">
        <v>3</v>
      </c>
      <c r="M26" s="34"/>
    </row>
    <row r="27" spans="8:13">
      <c r="H27" s="29" t="s">
        <v>37</v>
      </c>
      <c r="I27" s="30">
        <v>100</v>
      </c>
      <c r="J27" s="28">
        <v>10</v>
      </c>
      <c r="K27" s="31">
        <f t="shared" si="0"/>
        <v>0</v>
      </c>
      <c r="L27" s="35">
        <v>0</v>
      </c>
      <c r="M27" s="34"/>
    </row>
    <row r="28" spans="8:13" ht="30">
      <c r="H28" s="29" t="s">
        <v>38</v>
      </c>
      <c r="I28" s="30">
        <v>100</v>
      </c>
      <c r="J28" s="28">
        <v>15</v>
      </c>
      <c r="K28" s="31">
        <f t="shared" si="0"/>
        <v>0</v>
      </c>
      <c r="L28" s="35">
        <v>0</v>
      </c>
      <c r="M28" s="34"/>
    </row>
    <row r="29" spans="8:13">
      <c r="H29" s="29" t="s">
        <v>39</v>
      </c>
      <c r="I29" s="30">
        <v>100</v>
      </c>
      <c r="J29" s="28">
        <v>11.6</v>
      </c>
      <c r="K29" s="31">
        <f t="shared" si="0"/>
        <v>0</v>
      </c>
      <c r="L29" s="35">
        <v>0</v>
      </c>
      <c r="M29" s="34"/>
    </row>
    <row r="30" spans="8:13">
      <c r="H30" s="29" t="s">
        <v>40</v>
      </c>
      <c r="I30" s="30">
        <v>100</v>
      </c>
      <c r="J30" s="28">
        <v>10</v>
      </c>
      <c r="K30" s="31">
        <f t="shared" si="0"/>
        <v>100</v>
      </c>
      <c r="L30" s="35">
        <v>10</v>
      </c>
      <c r="M30" s="34"/>
    </row>
    <row r="31" spans="8:13">
      <c r="H31" s="29" t="s">
        <v>41</v>
      </c>
      <c r="I31" s="30">
        <v>100</v>
      </c>
      <c r="J31" s="28">
        <v>5</v>
      </c>
      <c r="K31" s="31">
        <f t="shared" si="0"/>
        <v>0</v>
      </c>
      <c r="L31" s="35">
        <v>0</v>
      </c>
      <c r="M31" s="34"/>
    </row>
    <row r="32" spans="8:13" ht="30">
      <c r="H32" s="29" t="s">
        <v>42</v>
      </c>
      <c r="I32" s="30">
        <v>100</v>
      </c>
      <c r="J32" s="28">
        <v>10</v>
      </c>
      <c r="K32" s="31">
        <f t="shared" si="0"/>
        <v>0</v>
      </c>
      <c r="L32" s="35">
        <v>0</v>
      </c>
      <c r="M32" s="34"/>
    </row>
    <row r="33" spans="8:13" ht="16.5" thickBot="1">
      <c r="H33" s="38" t="s">
        <v>54</v>
      </c>
      <c r="I33" s="44">
        <v>100</v>
      </c>
      <c r="J33" s="45">
        <v>8</v>
      </c>
      <c r="K33" s="31">
        <f t="shared" si="0"/>
        <v>0</v>
      </c>
      <c r="L33" s="45">
        <v>0</v>
      </c>
      <c r="M33" s="46"/>
    </row>
    <row r="34" spans="8:13" ht="30">
      <c r="H34" s="29" t="s">
        <v>43</v>
      </c>
      <c r="I34" s="30">
        <v>100</v>
      </c>
      <c r="J34" s="28">
        <v>5</v>
      </c>
      <c r="K34" s="31">
        <f t="shared" si="0"/>
        <v>0</v>
      </c>
      <c r="L34" s="35">
        <v>0</v>
      </c>
      <c r="M34" s="34"/>
    </row>
    <row r="35" spans="8:13" ht="32.25" thickBot="1">
      <c r="H35" s="38" t="s">
        <v>53</v>
      </c>
      <c r="I35" s="30">
        <v>100</v>
      </c>
      <c r="J35" s="28">
        <v>365</v>
      </c>
      <c r="K35" s="31">
        <v>0</v>
      </c>
      <c r="L35" s="35">
        <v>43.8</v>
      </c>
      <c r="M35" s="34"/>
    </row>
    <row r="36" spans="8:13" ht="63.75" thickBot="1">
      <c r="H36" s="38" t="s">
        <v>62</v>
      </c>
      <c r="I36" s="30">
        <v>100</v>
      </c>
      <c r="J36" s="28">
        <v>100</v>
      </c>
      <c r="K36" s="31"/>
      <c r="L36" s="35"/>
      <c r="M36" s="34"/>
    </row>
    <row r="37" spans="8:13" ht="63.75" thickBot="1">
      <c r="H37" s="38" t="s">
        <v>63</v>
      </c>
      <c r="I37" s="30">
        <v>100</v>
      </c>
      <c r="J37" s="28">
        <v>100</v>
      </c>
      <c r="K37" s="31"/>
      <c r="L37" s="35"/>
      <c r="M37" s="34"/>
    </row>
    <row r="38" spans="8:13" ht="48" thickBot="1">
      <c r="H38" s="38" t="s">
        <v>64</v>
      </c>
      <c r="I38" s="30">
        <v>100</v>
      </c>
      <c r="J38" s="28">
        <v>100</v>
      </c>
      <c r="K38" s="31"/>
      <c r="L38" s="35"/>
      <c r="M38" s="34"/>
    </row>
    <row r="39" spans="8:13" ht="67.5" customHeight="1" thickBot="1">
      <c r="H39" s="38" t="s">
        <v>61</v>
      </c>
      <c r="I39" s="30">
        <v>100</v>
      </c>
      <c r="J39" s="28">
        <v>100</v>
      </c>
      <c r="K39" s="31"/>
      <c r="L39" s="35"/>
      <c r="M39" s="34"/>
    </row>
    <row r="40" spans="8:13" ht="16.5" thickBot="1">
      <c r="H40" s="38" t="s">
        <v>15</v>
      </c>
      <c r="I40" s="30">
        <v>100</v>
      </c>
      <c r="J40" s="28">
        <f>SUM(J5:J39)</f>
        <v>1712</v>
      </c>
      <c r="K40" s="31">
        <f t="shared" si="0"/>
        <v>42.207943925233643</v>
      </c>
      <c r="L40" s="35">
        <f>SUM(L5:L35)</f>
        <v>722.6</v>
      </c>
      <c r="M40" s="34"/>
    </row>
    <row r="41" spans="8:13" ht="129.75" customHeight="1">
      <c r="H41" s="67" t="s">
        <v>65</v>
      </c>
      <c r="I41" s="60"/>
      <c r="J41" s="60"/>
      <c r="K41" s="60"/>
      <c r="L41" s="60"/>
      <c r="M41" s="60"/>
    </row>
    <row r="42" spans="8:13" ht="53.25" customHeight="1">
      <c r="H42" s="12" t="s">
        <v>59</v>
      </c>
      <c r="I42" s="13"/>
      <c r="J42" s="13"/>
      <c r="K42" s="13" t="s">
        <v>60</v>
      </c>
      <c r="L42" s="13"/>
      <c r="M42" s="13"/>
    </row>
    <row r="43" spans="8:13" ht="3.75" customHeight="1">
      <c r="H43" s="11"/>
      <c r="I43" s="11"/>
      <c r="J43" s="11"/>
      <c r="K43" s="11"/>
      <c r="L43" s="11"/>
      <c r="M43" s="11"/>
    </row>
    <row r="44" spans="8:13" hidden="1">
      <c r="H44" s="11"/>
      <c r="I44" s="11"/>
      <c r="J44" s="11"/>
      <c r="K44" s="11"/>
      <c r="L44" s="11"/>
      <c r="M44" s="11"/>
    </row>
    <row r="45" spans="8:13" ht="14.25" hidden="1" customHeight="1">
      <c r="H45" s="11"/>
      <c r="I45" s="11"/>
      <c r="J45" s="11"/>
      <c r="K45" s="11"/>
      <c r="L45" s="11"/>
      <c r="M45" s="11"/>
    </row>
    <row r="46" spans="8:13" hidden="1">
      <c r="H46" s="11"/>
      <c r="I46" s="11"/>
      <c r="J46" s="11"/>
      <c r="K46" s="11"/>
      <c r="L46" s="11"/>
      <c r="M46" s="11"/>
    </row>
    <row r="47" spans="8:13" hidden="1">
      <c r="H47" s="11"/>
      <c r="I47" s="11"/>
      <c r="J47" s="11"/>
      <c r="K47" s="11"/>
      <c r="L47" s="11"/>
      <c r="M47" s="11"/>
    </row>
    <row r="48" spans="8:13" hidden="1">
      <c r="H48" s="11"/>
      <c r="I48" s="11"/>
      <c r="J48" s="11"/>
      <c r="K48" s="11"/>
      <c r="L48" s="11"/>
      <c r="M48" s="11"/>
    </row>
    <row r="49" spans="1:14" ht="32.25" hidden="1" customHeight="1">
      <c r="H49" s="11"/>
      <c r="I49" s="11"/>
      <c r="J49" s="11"/>
      <c r="K49" s="11"/>
      <c r="L49" s="11"/>
      <c r="M49" s="11"/>
    </row>
    <row r="50" spans="1:14" ht="40.5" hidden="1" customHeight="1"/>
    <row r="51" spans="1:14" ht="102.75" hidden="1" customHeight="1">
      <c r="N51" s="25"/>
    </row>
    <row r="52" spans="1:14" s="13" customFormat="1" ht="16.5" hidden="1">
      <c r="H52" s="2"/>
      <c r="I52" s="2"/>
      <c r="J52" s="2"/>
      <c r="K52" s="2"/>
      <c r="L52"/>
      <c r="M52"/>
    </row>
    <row r="53" spans="1:14" hidden="1">
      <c r="E53" s="47" t="s">
        <v>26</v>
      </c>
      <c r="F53" s="48"/>
      <c r="G53" s="48"/>
    </row>
    <row r="54" spans="1:14" ht="107.25" customHeight="1" thickBot="1">
      <c r="A54" s="59" t="s">
        <v>58</v>
      </c>
      <c r="B54" s="60"/>
      <c r="C54" s="60"/>
      <c r="D54" s="60"/>
      <c r="E54" s="60"/>
      <c r="F54" s="60"/>
      <c r="G54" s="60"/>
    </row>
    <row r="55" spans="1:14" ht="47.25">
      <c r="A55" s="14" t="s">
        <v>1</v>
      </c>
      <c r="B55" s="61" t="s">
        <v>49</v>
      </c>
      <c r="C55" s="62"/>
      <c r="D55" s="61" t="s">
        <v>50</v>
      </c>
      <c r="E55" s="63"/>
      <c r="F55" s="15" t="s">
        <v>2</v>
      </c>
      <c r="G55" s="16" t="s">
        <v>10</v>
      </c>
      <c r="H55" s="13"/>
      <c r="I55" s="13"/>
      <c r="J55" s="13"/>
      <c r="K55" s="13"/>
      <c r="L55" s="13"/>
      <c r="M55" s="13"/>
    </row>
    <row r="56" spans="1:14" ht="50.25" customHeight="1">
      <c r="A56" s="17"/>
      <c r="B56" s="3" t="s">
        <v>11</v>
      </c>
      <c r="C56" s="3" t="s">
        <v>25</v>
      </c>
      <c r="D56" s="3" t="s">
        <v>11</v>
      </c>
      <c r="E56" s="3" t="s">
        <v>25</v>
      </c>
      <c r="F56" s="4"/>
      <c r="G56" s="18"/>
    </row>
    <row r="57" spans="1:14" s="11" customFormat="1" ht="45">
      <c r="A57" s="19" t="s">
        <v>3</v>
      </c>
      <c r="B57" s="8">
        <v>50</v>
      </c>
      <c r="C57" s="9">
        <v>17654</v>
      </c>
      <c r="D57" s="9">
        <v>51</v>
      </c>
      <c r="E57" s="9">
        <v>18007</v>
      </c>
      <c r="F57" s="10">
        <f>E57/C57</f>
        <v>1.0199954684490766</v>
      </c>
      <c r="G57" s="68" t="s">
        <v>46</v>
      </c>
      <c r="H57" s="13"/>
      <c r="I57" s="13"/>
      <c r="J57"/>
      <c r="K57"/>
      <c r="L57"/>
      <c r="M57"/>
    </row>
    <row r="58" spans="1:14" s="11" customFormat="1" ht="30">
      <c r="A58" s="19" t="s">
        <v>4</v>
      </c>
      <c r="B58" s="8">
        <v>7</v>
      </c>
      <c r="C58" s="9">
        <v>2471</v>
      </c>
      <c r="D58" s="9">
        <v>8</v>
      </c>
      <c r="E58" s="9">
        <v>2825</v>
      </c>
      <c r="F58" s="10">
        <f t="shared" ref="F58:F61" si="1">E58/C58</f>
        <v>1.1432618373128287</v>
      </c>
      <c r="G58" s="64"/>
      <c r="H58"/>
      <c r="I58"/>
      <c r="J58"/>
      <c r="K58"/>
      <c r="L58"/>
      <c r="M58"/>
    </row>
    <row r="59" spans="1:14" s="11" customFormat="1" ht="30">
      <c r="A59" s="19" t="s">
        <v>5</v>
      </c>
      <c r="B59" s="8">
        <v>57</v>
      </c>
      <c r="C59" s="9">
        <v>4674</v>
      </c>
      <c r="D59" s="9">
        <v>58</v>
      </c>
      <c r="E59" s="9">
        <v>4756</v>
      </c>
      <c r="F59" s="10">
        <f t="shared" si="1"/>
        <v>1.0175438596491229</v>
      </c>
      <c r="G59" s="64"/>
      <c r="H59"/>
      <c r="I59"/>
      <c r="J59"/>
      <c r="K59"/>
      <c r="L59"/>
      <c r="M59"/>
    </row>
    <row r="60" spans="1:14" s="11" customFormat="1" ht="30">
      <c r="A60" s="19" t="s">
        <v>6</v>
      </c>
      <c r="B60" s="8">
        <v>25</v>
      </c>
      <c r="C60" s="9">
        <v>8827</v>
      </c>
      <c r="D60" s="9">
        <v>26</v>
      </c>
      <c r="E60" s="9">
        <v>8101</v>
      </c>
      <c r="F60" s="10">
        <v>1.04</v>
      </c>
      <c r="G60" s="64"/>
      <c r="H60"/>
      <c r="I60"/>
      <c r="J60"/>
      <c r="K60"/>
      <c r="L60"/>
      <c r="M60"/>
    </row>
    <row r="61" spans="1:14" s="11" customFormat="1" ht="30">
      <c r="A61" s="19" t="s">
        <v>7</v>
      </c>
      <c r="B61" s="8">
        <v>7</v>
      </c>
      <c r="C61" s="9">
        <v>2471</v>
      </c>
      <c r="D61" s="9">
        <v>8</v>
      </c>
      <c r="E61" s="9">
        <v>2902</v>
      </c>
      <c r="F61" s="10">
        <f t="shared" si="1"/>
        <v>1.1744233104006474</v>
      </c>
      <c r="G61" s="64"/>
      <c r="H61"/>
      <c r="I61"/>
      <c r="J61"/>
      <c r="K61"/>
      <c r="L61"/>
      <c r="M61"/>
    </row>
    <row r="62" spans="1:14" s="11" customFormat="1" ht="45">
      <c r="A62" s="19" t="s">
        <v>8</v>
      </c>
      <c r="B62" s="8">
        <v>25</v>
      </c>
      <c r="C62" s="9">
        <v>68</v>
      </c>
      <c r="D62" s="9">
        <v>26</v>
      </c>
      <c r="E62" s="9">
        <v>70</v>
      </c>
      <c r="F62" s="10">
        <f>E62/C62</f>
        <v>1.0294117647058822</v>
      </c>
      <c r="G62" s="64"/>
      <c r="H62"/>
      <c r="I62"/>
      <c r="J62"/>
      <c r="K62"/>
      <c r="L62"/>
      <c r="M62"/>
    </row>
    <row r="63" spans="1:14" s="11" customFormat="1" ht="181.5" customHeight="1" thickBot="1">
      <c r="A63" s="20" t="s">
        <v>9</v>
      </c>
      <c r="B63" s="21">
        <v>20</v>
      </c>
      <c r="C63" s="22">
        <v>18</v>
      </c>
      <c r="D63" s="22">
        <v>21</v>
      </c>
      <c r="E63" s="22">
        <v>19</v>
      </c>
      <c r="F63" s="23">
        <f>E63/C63</f>
        <v>1.0555555555555556</v>
      </c>
      <c r="G63" s="65"/>
      <c r="H63"/>
      <c r="I63"/>
      <c r="J63"/>
      <c r="K63"/>
      <c r="L63"/>
      <c r="M63"/>
    </row>
    <row r="64" spans="1:14" ht="25.5" customHeight="1">
      <c r="A64" s="1"/>
    </row>
    <row r="65" spans="1:13">
      <c r="A65" s="5" t="s">
        <v>47</v>
      </c>
      <c r="B65" s="6">
        <f>(103+121+106+111+84+117+100)/7/100</f>
        <v>1.06</v>
      </c>
    </row>
    <row r="66" spans="1:13" ht="31.5" customHeight="1">
      <c r="A66" s="2" t="s">
        <v>52</v>
      </c>
      <c r="B66" s="2"/>
      <c r="C66" s="2"/>
      <c r="D66" s="2"/>
      <c r="E66" s="2"/>
      <c r="F66" s="2"/>
      <c r="G66" s="2"/>
    </row>
    <row r="67" spans="1:13" ht="29.25" customHeight="1">
      <c r="A67" s="66" t="s">
        <v>16</v>
      </c>
      <c r="B67" s="52"/>
      <c r="C67" s="52"/>
      <c r="D67" s="52"/>
      <c r="E67" s="52"/>
      <c r="F67" s="52"/>
    </row>
    <row r="68" spans="1:13" ht="101.25" customHeight="1">
      <c r="A68" s="51" t="s">
        <v>51</v>
      </c>
      <c r="B68" s="52"/>
      <c r="C68" s="52"/>
      <c r="D68" s="52"/>
      <c r="E68" s="52"/>
      <c r="F68" s="52"/>
    </row>
    <row r="69" spans="1:13" s="13" customFormat="1" ht="55.5" customHeight="1">
      <c r="A69" s="12" t="s">
        <v>59</v>
      </c>
      <c r="G69" s="13" t="s">
        <v>60</v>
      </c>
      <c r="H69"/>
      <c r="I69"/>
      <c r="J69"/>
      <c r="K69"/>
      <c r="L69"/>
      <c r="M69"/>
    </row>
  </sheetData>
  <mergeCells count="14">
    <mergeCell ref="H41:M41"/>
    <mergeCell ref="A67:F67"/>
    <mergeCell ref="A68:F68"/>
    <mergeCell ref="E53:G53"/>
    <mergeCell ref="A54:G54"/>
    <mergeCell ref="B55:C55"/>
    <mergeCell ref="D55:E55"/>
    <mergeCell ref="G57:G63"/>
    <mergeCell ref="J1:M1"/>
    <mergeCell ref="H2:M2"/>
    <mergeCell ref="H3:H4"/>
    <mergeCell ref="I3:J3"/>
    <mergeCell ref="K3:L3"/>
    <mergeCell ref="M3:M4"/>
  </mergeCells>
  <pageMargins left="0.17" right="0.26" top="0.39370078740157483" bottom="0.39370078740157483" header="0.31496062992125984" footer="0.1181102362204724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'2016'!bookmark0</vt:lpstr>
      <vt:lpstr>'2016'!bookmark1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2016-10-31T09:42:21Z</dcterms:modified>
</cp:coreProperties>
</file>